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25725"/>
</workbook>
</file>

<file path=xl/calcChain.xml><?xml version="1.0" encoding="utf-8"?>
<calcChain xmlns="http://schemas.openxmlformats.org/spreadsheetml/2006/main">
  <c r="H51" i="1"/>
  <c r="L51" s="1"/>
  <c r="H52"/>
  <c r="L52" s="1"/>
  <c r="H53"/>
  <c r="M53" s="1"/>
  <c r="H54"/>
  <c r="M54" s="1"/>
  <c r="H55"/>
  <c r="M55" s="1"/>
  <c r="H56"/>
  <c r="L56" s="1"/>
  <c r="H45"/>
  <c r="L45" s="1"/>
  <c r="H46"/>
  <c r="M46" s="1"/>
  <c r="H47"/>
  <c r="L47" s="1"/>
  <c r="H48"/>
  <c r="L48" s="1"/>
  <c r="H49"/>
  <c r="M49" s="1"/>
  <c r="H50"/>
  <c r="M50" s="1"/>
  <c r="H30"/>
  <c r="M30" s="1"/>
  <c r="M56" l="1"/>
  <c r="L55"/>
  <c r="L53"/>
  <c r="L54"/>
  <c r="M51"/>
  <c r="M52"/>
  <c r="L50"/>
  <c r="L49"/>
  <c r="M48"/>
  <c r="M47"/>
  <c r="L46"/>
  <c r="M45"/>
  <c r="L30"/>
  <c r="H8"/>
  <c r="L8" s="1"/>
  <c r="H9"/>
  <c r="M9" s="1"/>
  <c r="H10"/>
  <c r="L10" s="1"/>
  <c r="H11"/>
  <c r="L11" s="1"/>
  <c r="H12"/>
  <c r="L12" s="1"/>
  <c r="H13"/>
  <c r="M13" s="1"/>
  <c r="H14"/>
  <c r="L14" s="1"/>
  <c r="H15"/>
  <c r="L15" s="1"/>
  <c r="H16"/>
  <c r="L16" s="1"/>
  <c r="H17"/>
  <c r="M17" s="1"/>
  <c r="H18"/>
  <c r="L18" s="1"/>
  <c r="H19"/>
  <c r="L19" s="1"/>
  <c r="H20"/>
  <c r="L20" s="1"/>
  <c r="H21"/>
  <c r="M21" s="1"/>
  <c r="H22"/>
  <c r="L22" s="1"/>
  <c r="H23"/>
  <c r="L23" s="1"/>
  <c r="H24"/>
  <c r="L24" s="1"/>
  <c r="H25"/>
  <c r="M25" s="1"/>
  <c r="H26"/>
  <c r="L26" s="1"/>
  <c r="H27"/>
  <c r="L27" s="1"/>
  <c r="H28"/>
  <c r="L28" s="1"/>
  <c r="H29"/>
  <c r="M29" s="1"/>
  <c r="H31"/>
  <c r="M31" s="1"/>
  <c r="H32"/>
  <c r="L32" s="1"/>
  <c r="H33"/>
  <c r="L33" s="1"/>
  <c r="H34"/>
  <c r="M34" s="1"/>
  <c r="H35"/>
  <c r="L35" s="1"/>
  <c r="H36"/>
  <c r="L36" s="1"/>
  <c r="H37"/>
  <c r="L37" s="1"/>
  <c r="H38"/>
  <c r="M38" s="1"/>
  <c r="H39"/>
  <c r="L39" s="1"/>
  <c r="H40"/>
  <c r="L40" s="1"/>
  <c r="H41"/>
  <c r="L41" s="1"/>
  <c r="H42"/>
  <c r="M42" s="1"/>
  <c r="H43"/>
  <c r="M43" s="1"/>
  <c r="H44"/>
  <c r="L44" s="1"/>
  <c r="H7"/>
  <c r="M7" s="1"/>
  <c r="M10"/>
  <c r="M18"/>
  <c r="M23"/>
  <c r="M44"/>
  <c r="E58"/>
  <c r="L43" l="1"/>
  <c r="L42"/>
  <c r="M40"/>
  <c r="M39"/>
  <c r="L38"/>
  <c r="L34"/>
  <c r="M35"/>
  <c r="L31"/>
  <c r="M36"/>
  <c r="M32"/>
  <c r="L29"/>
  <c r="M26"/>
  <c r="M27"/>
  <c r="L25"/>
  <c r="M22"/>
  <c r="M19"/>
  <c r="L17"/>
  <c r="M15"/>
  <c r="M14"/>
  <c r="L21"/>
  <c r="L13"/>
  <c r="M11"/>
  <c r="L9"/>
  <c r="M41"/>
  <c r="M37"/>
  <c r="M33"/>
  <c r="M28"/>
  <c r="M24"/>
  <c r="M20"/>
  <c r="M16"/>
  <c r="M12"/>
  <c r="M8"/>
  <c r="L7"/>
  <c r="M58" l="1"/>
  <c r="F61" s="1"/>
</calcChain>
</file>

<file path=xl/sharedStrings.xml><?xml version="1.0" encoding="utf-8"?>
<sst xmlns="http://schemas.openxmlformats.org/spreadsheetml/2006/main" count="152" uniqueCount="121">
  <si>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</si>
  <si>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</si>
  <si>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</si>
  <si>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</si>
  <si>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</si>
  <si>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</si>
  <si>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</si>
  <si>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</si>
  <si>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</si>
  <si>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</si>
  <si>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</si>
  <si>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</si>
  <si>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</si>
  <si>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</si>
  <si>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</si>
  <si>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</si>
  <si>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</si>
  <si>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</si>
  <si>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</si>
  <si>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</si>
  <si>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4° trimestre 2020 - periodo dal 01/10/2020 al 31/12/2020</t>
  </si>
  <si>
    <t>8248 del 28/09/2020</t>
  </si>
  <si>
    <t>FATTPA 26_20</t>
  </si>
  <si>
    <t>Buccheri Giuseppe</t>
  </si>
  <si>
    <t>8388 del 29/09/2020</t>
  </si>
  <si>
    <t xml:space="preserve">23PA </t>
  </si>
  <si>
    <t>BRAV srl</t>
  </si>
  <si>
    <t>7346 del 12/09/2020</t>
  </si>
  <si>
    <t>112/PA2020</t>
  </si>
  <si>
    <t>BBM</t>
  </si>
  <si>
    <t>8628 del 01/10/2020</t>
  </si>
  <si>
    <t>POSTE ITALIANE</t>
  </si>
  <si>
    <t>8643 del 02/10/2020</t>
  </si>
  <si>
    <t>5/266</t>
  </si>
  <si>
    <t>POLONORD ADESTE SRL</t>
  </si>
  <si>
    <t>8633 del 01/10/2020</t>
  </si>
  <si>
    <t>FATTPS 27-20</t>
  </si>
  <si>
    <t>8873 del 06/10/2020</t>
  </si>
  <si>
    <t>2201/20</t>
  </si>
  <si>
    <t>Euroedizioni Torino srl</t>
  </si>
  <si>
    <t>8944 del 07/10/2020</t>
  </si>
  <si>
    <t>ITALWARE srl</t>
  </si>
  <si>
    <t>8945 del 07/10/2020</t>
  </si>
  <si>
    <t>00072/PA</t>
  </si>
  <si>
    <t>Sola Oscar</t>
  </si>
  <si>
    <t>9131 del 09/10/2020</t>
  </si>
  <si>
    <t>3139/PA</t>
  </si>
  <si>
    <t>MADISOFT S.P.A.</t>
  </si>
  <si>
    <t>9216 del 10/10/2020</t>
  </si>
  <si>
    <t>20204E26262</t>
  </si>
  <si>
    <t>Gruppo Spaggiari</t>
  </si>
  <si>
    <t>9247 del 12/10/2020</t>
  </si>
  <si>
    <t>20204E26328</t>
  </si>
  <si>
    <t>9350 del 13/10/2020</t>
  </si>
  <si>
    <t>Monduzzi Giorgia</t>
  </si>
  <si>
    <t>9351 del 13/10/2020</t>
  </si>
  <si>
    <t>Cartoleria Aladdin</t>
  </si>
  <si>
    <t>9376 del 14/10/2020</t>
  </si>
  <si>
    <t>9510 del 16/10/2020</t>
  </si>
  <si>
    <t>9512 del 16/10/2020</t>
  </si>
  <si>
    <t>9514 del 16/10/2020</t>
  </si>
  <si>
    <t>9516 del 16/10/2020</t>
  </si>
  <si>
    <t>9518 del 16/10/2020</t>
  </si>
  <si>
    <t>9592 del 17-10-2020</t>
  </si>
  <si>
    <t>136/PA2020</t>
  </si>
  <si>
    <t>9757 del 21/10/2020</t>
  </si>
  <si>
    <t>2345/FE</t>
  </si>
  <si>
    <t>KRATOS</t>
  </si>
  <si>
    <t>9815 del 22/10/2020</t>
  </si>
  <si>
    <t>9839 del 22/10/2020</t>
  </si>
  <si>
    <t>9841 del 22/10/2020</t>
  </si>
  <si>
    <t>9842 del 22/10/2020</t>
  </si>
  <si>
    <t>9892 del 23/10/2020</t>
  </si>
  <si>
    <t xml:space="preserve">753 PA </t>
  </si>
  <si>
    <t>ETIC srl</t>
  </si>
  <si>
    <t>9893 del 23/10/2020</t>
  </si>
  <si>
    <t>742 PA</t>
  </si>
  <si>
    <t>9979 del 24/10/2020</t>
  </si>
  <si>
    <t>20204E28379</t>
  </si>
  <si>
    <t>10265 del 29/10/2020</t>
  </si>
  <si>
    <t>5/586</t>
  </si>
  <si>
    <t>9796 del 21/10/2020</t>
  </si>
  <si>
    <t>104058 del 31/10/2020</t>
  </si>
  <si>
    <t>92/PA</t>
  </si>
  <si>
    <t>AITEC</t>
  </si>
  <si>
    <t>10427 del 31/10/2020</t>
  </si>
  <si>
    <t>2020BENA005000809</t>
  </si>
  <si>
    <t>Chubb European Group SE</t>
  </si>
  <si>
    <t>10796 del 06/11/2020</t>
  </si>
  <si>
    <t>2520/FE</t>
  </si>
  <si>
    <t>11063 del 11/11/2020</t>
  </si>
  <si>
    <t>3/PA</t>
  </si>
  <si>
    <t>Santonastaso Andrea</t>
  </si>
  <si>
    <t>11271 del 14/11/2020</t>
  </si>
  <si>
    <t>C50/43</t>
  </si>
  <si>
    <t>SOFTER GROUP</t>
  </si>
  <si>
    <t>11272  del 14/11/2020</t>
  </si>
  <si>
    <t>20204E30961</t>
  </si>
  <si>
    <t>11273 del 14/11/2020</t>
  </si>
  <si>
    <t>20204E31058</t>
  </si>
  <si>
    <t>11606 del 19/11/2020</t>
  </si>
  <si>
    <t>157/PA2020</t>
  </si>
  <si>
    <t>11607 del 19/11/2020</t>
  </si>
  <si>
    <t>3/1509</t>
  </si>
  <si>
    <t>ENTER SRL</t>
  </si>
  <si>
    <t>11738 del 21/11/2020</t>
  </si>
  <si>
    <t>20204E31712</t>
  </si>
  <si>
    <t>11822 del 24/11/2020</t>
  </si>
  <si>
    <t>5-779</t>
  </si>
  <si>
    <t>12725 del 14/12/2020</t>
  </si>
  <si>
    <t>V3-15392</t>
  </si>
  <si>
    <t>BORGIONE CENTRO DIDATTICO</t>
  </si>
  <si>
    <t>12726 del 14/12/2020</t>
  </si>
  <si>
    <t>V3-15393</t>
  </si>
  <si>
    <t>12729 del 14/12/2020</t>
  </si>
  <si>
    <t>V3-15318</t>
  </si>
  <si>
    <t>12806 del 15/12/2020</t>
  </si>
  <si>
    <t>13071 del 18/12/2020</t>
  </si>
  <si>
    <t>ITD SOLUTIONS SPA</t>
  </si>
  <si>
    <t>13140 del 19/12/2020</t>
  </si>
  <si>
    <t>13252 del 21/12/2020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</si>
</sst>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1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8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11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46" zoomScaleNormal="100" workbookViewId="0">
      <selection activeCell="D69" sqref="D69"/>
    </sheetView>
  </sheetViews>
  <sheetFormatPr defaultRowHeight="1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10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5.140625" customWidth="1"/>
  </cols>
  <sheetData>
    <row r="1" spans="1:13" ht="2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95" customHeight="1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8.95" customHeight="1">
      <c r="A3" s="20"/>
      <c r="B3" s="20"/>
      <c r="C3" s="20"/>
      <c r="D3" s="20"/>
      <c r="E3" s="20"/>
      <c r="F3" s="20"/>
      <c r="G3" s="29" t="s">
        <v>20</v>
      </c>
      <c r="H3" s="20"/>
      <c r="I3" s="20"/>
      <c r="J3" s="20"/>
      <c r="K3" s="20"/>
      <c r="L3" s="20"/>
      <c r="M3" s="20"/>
    </row>
    <row r="4" spans="1:13" ht="18.95" customHeight="1">
      <c r="A4" s="15"/>
      <c r="B4" s="15"/>
      <c r="C4" s="15"/>
      <c r="D4" s="15"/>
      <c r="E4" s="20"/>
      <c r="F4" s="15"/>
      <c r="G4" s="15"/>
      <c r="H4" s="15"/>
      <c r="I4" s="20"/>
      <c r="J4" s="20"/>
      <c r="K4" s="20"/>
      <c r="L4" s="20"/>
      <c r="M4" s="15"/>
    </row>
    <row r="5" spans="1:13">
      <c r="F5" s="44" t="s">
        <v>12</v>
      </c>
      <c r="G5" s="44"/>
      <c r="H5" s="44"/>
      <c r="I5" s="44" t="s">
        <v>13</v>
      </c>
      <c r="J5" s="44"/>
      <c r="K5" s="44"/>
      <c r="L5" s="24"/>
    </row>
    <row r="6" spans="1:13" ht="4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22" t="s">
        <v>9</v>
      </c>
      <c r="G6" s="23" t="s">
        <v>10</v>
      </c>
      <c r="H6" s="25" t="s">
        <v>14</v>
      </c>
      <c r="I6" s="26" t="s">
        <v>15</v>
      </c>
      <c r="J6" s="26" t="s">
        <v>16</v>
      </c>
      <c r="K6" s="26" t="s">
        <v>18</v>
      </c>
      <c r="L6" s="26" t="s">
        <v>17</v>
      </c>
      <c r="M6" s="26" t="s">
        <v>11</v>
      </c>
    </row>
    <row r="7" spans="1:13" ht="30" customHeight="1">
      <c r="A7" s="2" t="s">
        <v>27</v>
      </c>
      <c r="B7" s="2" t="s">
        <v>28</v>
      </c>
      <c r="C7" s="8">
        <v>44084</v>
      </c>
      <c r="D7" s="3" t="s">
        <v>29</v>
      </c>
      <c r="E7" s="6">
        <v>555</v>
      </c>
      <c r="F7" s="8">
        <v>44115</v>
      </c>
      <c r="G7" s="19">
        <v>44106</v>
      </c>
      <c r="H7" s="21">
        <f>SUM(G7-F7)</f>
        <v>-9</v>
      </c>
      <c r="I7" s="21"/>
      <c r="J7" s="21"/>
      <c r="K7" s="21">
        <v>0</v>
      </c>
      <c r="L7" s="36">
        <f>SUM(H7-K7)</f>
        <v>-9</v>
      </c>
      <c r="M7" s="37">
        <f t="shared" ref="M7:M56" si="0">SUM(E7*H7)</f>
        <v>-4995</v>
      </c>
    </row>
    <row r="8" spans="1:13" ht="30" customHeight="1">
      <c r="A8" s="2" t="s">
        <v>21</v>
      </c>
      <c r="B8" s="2" t="s">
        <v>22</v>
      </c>
      <c r="C8" s="8">
        <v>44101</v>
      </c>
      <c r="D8" s="3" t="s">
        <v>23</v>
      </c>
      <c r="E8" s="6">
        <v>339.52</v>
      </c>
      <c r="F8" s="8">
        <v>44131</v>
      </c>
      <c r="G8" s="19">
        <v>44106</v>
      </c>
      <c r="H8" s="21">
        <f t="shared" ref="H8:H56" si="1">SUM(G8-F8)</f>
        <v>-25</v>
      </c>
      <c r="I8" s="21"/>
      <c r="J8" s="21"/>
      <c r="K8" s="21">
        <v>0</v>
      </c>
      <c r="L8" s="36">
        <f t="shared" ref="L8:L56" si="2">SUM(H8-K8)</f>
        <v>-25</v>
      </c>
      <c r="M8" s="37">
        <f t="shared" si="0"/>
        <v>-8488</v>
      </c>
    </row>
    <row r="9" spans="1:13" ht="30" customHeight="1">
      <c r="A9" s="2" t="s">
        <v>24</v>
      </c>
      <c r="B9" s="14" t="s">
        <v>25</v>
      </c>
      <c r="C9" s="8">
        <v>44099</v>
      </c>
      <c r="D9" s="3" t="s">
        <v>26</v>
      </c>
      <c r="E9" s="6">
        <v>400</v>
      </c>
      <c r="F9" s="8">
        <v>44165</v>
      </c>
      <c r="G9" s="19">
        <v>44106</v>
      </c>
      <c r="H9" s="21">
        <f t="shared" si="1"/>
        <v>-59</v>
      </c>
      <c r="I9" s="21"/>
      <c r="J9" s="21"/>
      <c r="K9" s="21">
        <v>0</v>
      </c>
      <c r="L9" s="36">
        <f t="shared" si="2"/>
        <v>-59</v>
      </c>
      <c r="M9" s="37">
        <f t="shared" si="0"/>
        <v>-23600</v>
      </c>
    </row>
    <row r="10" spans="1:13" ht="30" customHeight="1">
      <c r="A10" s="2" t="s">
        <v>30</v>
      </c>
      <c r="B10" s="30">
        <v>1020280757</v>
      </c>
      <c r="C10" s="8">
        <v>44104</v>
      </c>
      <c r="D10" s="3" t="s">
        <v>31</v>
      </c>
      <c r="E10" s="6">
        <v>55.72</v>
      </c>
      <c r="F10" s="8">
        <v>44135</v>
      </c>
      <c r="G10" s="19">
        <v>44106</v>
      </c>
      <c r="H10" s="21">
        <f t="shared" si="1"/>
        <v>-29</v>
      </c>
      <c r="I10" s="21"/>
      <c r="J10" s="21"/>
      <c r="K10" s="21">
        <v>0</v>
      </c>
      <c r="L10" s="36">
        <f t="shared" si="2"/>
        <v>-29</v>
      </c>
      <c r="M10" s="37">
        <f t="shared" si="0"/>
        <v>-1615.8799999999999</v>
      </c>
    </row>
    <row r="11" spans="1:13" ht="30" customHeight="1">
      <c r="A11" s="2" t="s">
        <v>32</v>
      </c>
      <c r="B11" s="2" t="s">
        <v>33</v>
      </c>
      <c r="C11" s="8">
        <v>44104</v>
      </c>
      <c r="D11" s="3" t="s">
        <v>34</v>
      </c>
      <c r="E11" s="6">
        <v>2000</v>
      </c>
      <c r="F11" s="8">
        <v>44135</v>
      </c>
      <c r="G11" s="19">
        <v>44106</v>
      </c>
      <c r="H11" s="21">
        <f t="shared" si="1"/>
        <v>-29</v>
      </c>
      <c r="I11" s="21"/>
      <c r="J11" s="21"/>
      <c r="K11" s="21">
        <v>0</v>
      </c>
      <c r="L11" s="36">
        <f t="shared" si="2"/>
        <v>-29</v>
      </c>
      <c r="M11" s="37">
        <f t="shared" si="0"/>
        <v>-58000</v>
      </c>
    </row>
    <row r="12" spans="1:13" ht="30" customHeight="1">
      <c r="A12" s="2" t="s">
        <v>35</v>
      </c>
      <c r="B12" s="2" t="s">
        <v>36</v>
      </c>
      <c r="C12" s="8">
        <v>44105</v>
      </c>
      <c r="D12" s="3" t="s">
        <v>23</v>
      </c>
      <c r="E12" s="6">
        <v>3704.75</v>
      </c>
      <c r="F12" s="8">
        <v>44165</v>
      </c>
      <c r="G12" s="19">
        <v>44118</v>
      </c>
      <c r="H12" s="21">
        <f t="shared" si="1"/>
        <v>-47</v>
      </c>
      <c r="I12" s="21"/>
      <c r="J12" s="21"/>
      <c r="K12" s="21">
        <v>0</v>
      </c>
      <c r="L12" s="36">
        <f t="shared" si="2"/>
        <v>-47</v>
      </c>
      <c r="M12" s="37">
        <f t="shared" si="0"/>
        <v>-174123.25</v>
      </c>
    </row>
    <row r="13" spans="1:13" ht="30" customHeight="1">
      <c r="A13" s="2" t="s">
        <v>37</v>
      </c>
      <c r="B13" s="11" t="s">
        <v>38</v>
      </c>
      <c r="C13" s="8">
        <v>44109</v>
      </c>
      <c r="D13" s="3" t="s">
        <v>39</v>
      </c>
      <c r="E13" s="6">
        <v>80</v>
      </c>
      <c r="F13" s="8">
        <v>44139</v>
      </c>
      <c r="G13" s="19">
        <v>44110</v>
      </c>
      <c r="H13" s="21">
        <f t="shared" si="1"/>
        <v>-29</v>
      </c>
      <c r="I13" s="21"/>
      <c r="J13" s="21"/>
      <c r="K13" s="21">
        <v>0</v>
      </c>
      <c r="L13" s="36">
        <f t="shared" si="2"/>
        <v>-29</v>
      </c>
      <c r="M13" s="37">
        <f t="shared" si="0"/>
        <v>-2320</v>
      </c>
    </row>
    <row r="14" spans="1:13" ht="30" customHeight="1">
      <c r="A14" s="2" t="s">
        <v>40</v>
      </c>
      <c r="B14" s="2">
        <v>20003183</v>
      </c>
      <c r="C14" s="8">
        <v>44104</v>
      </c>
      <c r="D14" s="3" t="s">
        <v>41</v>
      </c>
      <c r="E14" s="6">
        <v>408.09</v>
      </c>
      <c r="F14" s="8">
        <v>44141</v>
      </c>
      <c r="G14" s="19">
        <v>44111</v>
      </c>
      <c r="H14" s="21">
        <f t="shared" si="1"/>
        <v>-30</v>
      </c>
      <c r="I14" s="21"/>
      <c r="J14" s="21"/>
      <c r="K14" s="21">
        <v>0</v>
      </c>
      <c r="L14" s="36">
        <f t="shared" si="2"/>
        <v>-30</v>
      </c>
      <c r="M14" s="37">
        <f t="shared" si="0"/>
        <v>-12242.699999999999</v>
      </c>
    </row>
    <row r="15" spans="1:13" ht="30" customHeight="1">
      <c r="A15" s="2" t="s">
        <v>42</v>
      </c>
      <c r="B15" s="2" t="s">
        <v>43</v>
      </c>
      <c r="C15" s="8">
        <v>44104</v>
      </c>
      <c r="D15" s="3" t="s">
        <v>44</v>
      </c>
      <c r="E15" s="6">
        <v>1766.96</v>
      </c>
      <c r="F15" s="8">
        <v>44140</v>
      </c>
      <c r="G15" s="19">
        <v>44111</v>
      </c>
      <c r="H15" s="21">
        <f t="shared" si="1"/>
        <v>-29</v>
      </c>
      <c r="I15" s="21"/>
      <c r="J15" s="21"/>
      <c r="K15" s="21">
        <v>0</v>
      </c>
      <c r="L15" s="36">
        <f t="shared" si="2"/>
        <v>-29</v>
      </c>
      <c r="M15" s="37">
        <f t="shared" si="0"/>
        <v>-51241.840000000004</v>
      </c>
    </row>
    <row r="16" spans="1:13" ht="30" customHeight="1">
      <c r="A16" s="2" t="s">
        <v>45</v>
      </c>
      <c r="B16" s="11" t="s">
        <v>46</v>
      </c>
      <c r="C16" s="8">
        <v>44111</v>
      </c>
      <c r="D16" s="3" t="s">
        <v>47</v>
      </c>
      <c r="E16" s="6">
        <v>1200</v>
      </c>
      <c r="F16" s="8">
        <v>44172</v>
      </c>
      <c r="G16" s="19">
        <v>44123</v>
      </c>
      <c r="H16" s="21">
        <f t="shared" si="1"/>
        <v>-49</v>
      </c>
      <c r="I16" s="21"/>
      <c r="J16" s="21"/>
      <c r="K16" s="21">
        <v>0</v>
      </c>
      <c r="L16" s="36">
        <f t="shared" si="2"/>
        <v>-49</v>
      </c>
      <c r="M16" s="37">
        <f t="shared" si="0"/>
        <v>-58800</v>
      </c>
    </row>
    <row r="17" spans="1:13" ht="30" customHeight="1">
      <c r="A17" s="2" t="s">
        <v>48</v>
      </c>
      <c r="B17" s="31" t="s">
        <v>49</v>
      </c>
      <c r="C17" s="8">
        <v>44109</v>
      </c>
      <c r="D17" s="3" t="s">
        <v>50</v>
      </c>
      <c r="E17" s="6">
        <v>326.39999999999998</v>
      </c>
      <c r="F17" s="8">
        <v>44143</v>
      </c>
      <c r="G17" s="19">
        <v>44118</v>
      </c>
      <c r="H17" s="21">
        <f t="shared" si="1"/>
        <v>-25</v>
      </c>
      <c r="I17" s="21"/>
      <c r="J17" s="21"/>
      <c r="K17" s="21">
        <v>0</v>
      </c>
      <c r="L17" s="36">
        <f t="shared" si="2"/>
        <v>-25</v>
      </c>
      <c r="M17" s="37">
        <f t="shared" si="0"/>
        <v>-8159.9999999999991</v>
      </c>
    </row>
    <row r="18" spans="1:13" ht="30" customHeight="1">
      <c r="A18" s="2" t="s">
        <v>48</v>
      </c>
      <c r="B18" s="14" t="s">
        <v>49</v>
      </c>
      <c r="C18" s="8">
        <v>44109</v>
      </c>
      <c r="D18" s="3" t="s">
        <v>50</v>
      </c>
      <c r="E18" s="6">
        <v>564.6</v>
      </c>
      <c r="F18" s="8">
        <v>44144</v>
      </c>
      <c r="G18" s="19">
        <v>44118</v>
      </c>
      <c r="H18" s="21">
        <f t="shared" si="1"/>
        <v>-26</v>
      </c>
      <c r="I18" s="21"/>
      <c r="J18" s="21"/>
      <c r="K18" s="21">
        <v>0</v>
      </c>
      <c r="L18" s="36">
        <f t="shared" si="2"/>
        <v>-26</v>
      </c>
      <c r="M18" s="37">
        <f t="shared" si="0"/>
        <v>-14679.6</v>
      </c>
    </row>
    <row r="19" spans="1:13" ht="30" customHeight="1">
      <c r="A19" s="2" t="s">
        <v>51</v>
      </c>
      <c r="B19" s="31" t="s">
        <v>52</v>
      </c>
      <c r="C19" s="8">
        <v>44110</v>
      </c>
      <c r="D19" s="3" t="s">
        <v>50</v>
      </c>
      <c r="E19" s="6">
        <v>209</v>
      </c>
      <c r="F19" s="8">
        <v>44144</v>
      </c>
      <c r="G19" s="19">
        <v>44118</v>
      </c>
      <c r="H19" s="21">
        <f t="shared" si="1"/>
        <v>-26</v>
      </c>
      <c r="I19" s="21"/>
      <c r="J19" s="21"/>
      <c r="K19" s="21">
        <v>0</v>
      </c>
      <c r="L19" s="36">
        <f t="shared" si="2"/>
        <v>-26</v>
      </c>
      <c r="M19" s="37">
        <f t="shared" si="0"/>
        <v>-5434</v>
      </c>
    </row>
    <row r="20" spans="1:13" ht="30" customHeight="1">
      <c r="A20" s="2" t="s">
        <v>53</v>
      </c>
      <c r="B20" s="2">
        <v>172</v>
      </c>
      <c r="C20" s="8">
        <v>44116</v>
      </c>
      <c r="D20" s="3" t="s">
        <v>54</v>
      </c>
      <c r="E20" s="6">
        <v>720</v>
      </c>
      <c r="F20" s="8">
        <v>44146</v>
      </c>
      <c r="G20" s="19">
        <v>44118</v>
      </c>
      <c r="H20" s="21">
        <f t="shared" si="1"/>
        <v>-28</v>
      </c>
      <c r="I20" s="21"/>
      <c r="J20" s="21"/>
      <c r="K20" s="21">
        <v>0</v>
      </c>
      <c r="L20" s="36">
        <f t="shared" si="2"/>
        <v>-28</v>
      </c>
      <c r="M20" s="37">
        <f t="shared" si="0"/>
        <v>-20160</v>
      </c>
    </row>
    <row r="21" spans="1:13" ht="30" customHeight="1">
      <c r="A21" s="2" t="s">
        <v>55</v>
      </c>
      <c r="B21" s="11">
        <v>17</v>
      </c>
      <c r="C21" s="8">
        <v>44116</v>
      </c>
      <c r="D21" s="3" t="s">
        <v>56</v>
      </c>
      <c r="E21" s="6">
        <v>563.92999999999995</v>
      </c>
      <c r="F21" s="8">
        <v>44146</v>
      </c>
      <c r="G21" s="19">
        <v>44118</v>
      </c>
      <c r="H21" s="21">
        <f t="shared" si="1"/>
        <v>-28</v>
      </c>
      <c r="I21" s="21"/>
      <c r="J21" s="21"/>
      <c r="K21" s="21">
        <v>0</v>
      </c>
      <c r="L21" s="36">
        <f t="shared" si="2"/>
        <v>-28</v>
      </c>
      <c r="M21" s="37">
        <f t="shared" si="0"/>
        <v>-15790.039999999999</v>
      </c>
    </row>
    <row r="22" spans="1:13" ht="30" customHeight="1">
      <c r="A22" s="2" t="s">
        <v>57</v>
      </c>
      <c r="B22" s="13">
        <v>1020289609</v>
      </c>
      <c r="C22" s="8">
        <v>44117</v>
      </c>
      <c r="D22" s="3" t="s">
        <v>31</v>
      </c>
      <c r="E22" s="6">
        <v>80.66</v>
      </c>
      <c r="F22" s="8">
        <v>44147</v>
      </c>
      <c r="G22" s="19">
        <v>44118</v>
      </c>
      <c r="H22" s="21">
        <f t="shared" si="1"/>
        <v>-29</v>
      </c>
      <c r="I22" s="21"/>
      <c r="J22" s="21"/>
      <c r="K22" s="21">
        <v>0</v>
      </c>
      <c r="L22" s="36">
        <f t="shared" si="2"/>
        <v>-29</v>
      </c>
      <c r="M22" s="37">
        <f t="shared" si="0"/>
        <v>-2339.14</v>
      </c>
    </row>
    <row r="23" spans="1:13" ht="30" customHeight="1">
      <c r="A23" s="2" t="s">
        <v>58</v>
      </c>
      <c r="B23" s="2">
        <v>18</v>
      </c>
      <c r="C23" s="8">
        <v>44119</v>
      </c>
      <c r="D23" s="3" t="s">
        <v>56</v>
      </c>
      <c r="E23" s="6">
        <v>406.56</v>
      </c>
      <c r="F23" s="8">
        <v>44149</v>
      </c>
      <c r="G23" s="19">
        <v>44123</v>
      </c>
      <c r="H23" s="21">
        <f t="shared" si="1"/>
        <v>-26</v>
      </c>
      <c r="I23" s="21"/>
      <c r="J23" s="21"/>
      <c r="K23" s="21">
        <v>0</v>
      </c>
      <c r="L23" s="36">
        <f t="shared" si="2"/>
        <v>-26</v>
      </c>
      <c r="M23" s="37">
        <f t="shared" si="0"/>
        <v>-10570.56</v>
      </c>
    </row>
    <row r="24" spans="1:13" ht="30" customHeight="1">
      <c r="A24" s="2" t="s">
        <v>59</v>
      </c>
      <c r="B24" s="9">
        <v>19</v>
      </c>
      <c r="C24" s="8">
        <v>44119</v>
      </c>
      <c r="D24" s="3" t="s">
        <v>56</v>
      </c>
      <c r="E24" s="6">
        <v>393.44</v>
      </c>
      <c r="F24" s="8">
        <v>44149</v>
      </c>
      <c r="G24" s="19">
        <v>44123</v>
      </c>
      <c r="H24" s="21">
        <f t="shared" si="1"/>
        <v>-26</v>
      </c>
      <c r="I24" s="21"/>
      <c r="J24" s="21"/>
      <c r="K24" s="21">
        <v>0</v>
      </c>
      <c r="L24" s="36">
        <f t="shared" si="2"/>
        <v>-26</v>
      </c>
      <c r="M24" s="37">
        <f t="shared" si="0"/>
        <v>-10229.44</v>
      </c>
    </row>
    <row r="25" spans="1:13" ht="30" customHeight="1">
      <c r="A25" s="2" t="s">
        <v>60</v>
      </c>
      <c r="B25" s="11">
        <v>20</v>
      </c>
      <c r="C25" s="8">
        <v>44119</v>
      </c>
      <c r="D25" s="3" t="s">
        <v>56</v>
      </c>
      <c r="E25" s="6">
        <v>491.8</v>
      </c>
      <c r="F25" s="8">
        <v>44149</v>
      </c>
      <c r="G25" s="19">
        <v>44123</v>
      </c>
      <c r="H25" s="21">
        <f t="shared" si="1"/>
        <v>-26</v>
      </c>
      <c r="I25" s="21"/>
      <c r="J25" s="21"/>
      <c r="K25" s="21">
        <v>0</v>
      </c>
      <c r="L25" s="36">
        <f t="shared" si="2"/>
        <v>-26</v>
      </c>
      <c r="M25" s="37">
        <f t="shared" si="0"/>
        <v>-12786.800000000001</v>
      </c>
    </row>
    <row r="26" spans="1:13" ht="30" customHeight="1">
      <c r="A26" s="2" t="s">
        <v>61</v>
      </c>
      <c r="B26" s="2">
        <v>21</v>
      </c>
      <c r="C26" s="8">
        <v>44119</v>
      </c>
      <c r="D26" s="3" t="s">
        <v>56</v>
      </c>
      <c r="E26" s="6">
        <v>557.38</v>
      </c>
      <c r="F26" s="8">
        <v>44149</v>
      </c>
      <c r="G26" s="19">
        <v>44123</v>
      </c>
      <c r="H26" s="21">
        <f t="shared" si="1"/>
        <v>-26</v>
      </c>
      <c r="I26" s="21"/>
      <c r="J26" s="21"/>
      <c r="K26" s="21">
        <v>0</v>
      </c>
      <c r="L26" s="36">
        <f t="shared" si="2"/>
        <v>-26</v>
      </c>
      <c r="M26" s="37">
        <f t="shared" si="0"/>
        <v>-14491.88</v>
      </c>
    </row>
    <row r="27" spans="1:13" ht="30" customHeight="1">
      <c r="A27" s="2" t="s">
        <v>62</v>
      </c>
      <c r="B27" s="2">
        <v>22</v>
      </c>
      <c r="C27" s="8">
        <v>44119</v>
      </c>
      <c r="D27" s="3" t="s">
        <v>56</v>
      </c>
      <c r="E27" s="6">
        <v>990.16</v>
      </c>
      <c r="F27" s="8">
        <v>44149</v>
      </c>
      <c r="G27" s="19">
        <v>44123</v>
      </c>
      <c r="H27" s="21">
        <f t="shared" si="1"/>
        <v>-26</v>
      </c>
      <c r="I27" s="21"/>
      <c r="J27" s="21"/>
      <c r="K27" s="21">
        <v>0</v>
      </c>
      <c r="L27" s="36">
        <f t="shared" si="2"/>
        <v>-26</v>
      </c>
      <c r="M27" s="37">
        <f t="shared" si="0"/>
        <v>-25744.16</v>
      </c>
    </row>
    <row r="28" spans="1:13" ht="30" customHeight="1">
      <c r="A28" s="2" t="s">
        <v>63</v>
      </c>
      <c r="B28" s="2" t="s">
        <v>64</v>
      </c>
      <c r="C28" s="8">
        <v>44120</v>
      </c>
      <c r="D28" s="3" t="s">
        <v>29</v>
      </c>
      <c r="E28" s="6">
        <v>330</v>
      </c>
      <c r="F28" s="8">
        <v>44151</v>
      </c>
      <c r="G28" s="19">
        <v>44123</v>
      </c>
      <c r="H28" s="21">
        <f t="shared" si="1"/>
        <v>-28</v>
      </c>
      <c r="I28" s="21"/>
      <c r="J28" s="21"/>
      <c r="K28" s="21">
        <v>0</v>
      </c>
      <c r="L28" s="36">
        <f t="shared" si="2"/>
        <v>-28</v>
      </c>
      <c r="M28" s="37">
        <f t="shared" si="0"/>
        <v>-9240</v>
      </c>
    </row>
    <row r="29" spans="1:13" ht="30" customHeight="1">
      <c r="A29" s="2" t="s">
        <v>65</v>
      </c>
      <c r="B29" s="12" t="s">
        <v>66</v>
      </c>
      <c r="C29" s="8">
        <v>44119</v>
      </c>
      <c r="D29" s="3" t="s">
        <v>67</v>
      </c>
      <c r="E29" s="6">
        <v>182.4</v>
      </c>
      <c r="F29" s="8">
        <v>44227</v>
      </c>
      <c r="G29" s="35">
        <v>44133</v>
      </c>
      <c r="H29" s="21">
        <f t="shared" si="1"/>
        <v>-94</v>
      </c>
      <c r="I29" s="21"/>
      <c r="J29" s="21"/>
      <c r="K29" s="21">
        <v>0</v>
      </c>
      <c r="L29" s="36">
        <f t="shared" si="2"/>
        <v>-94</v>
      </c>
      <c r="M29" s="37">
        <f t="shared" si="0"/>
        <v>-17145.600000000002</v>
      </c>
    </row>
    <row r="30" spans="1:13" ht="30" customHeight="1">
      <c r="A30" s="2" t="s">
        <v>81</v>
      </c>
      <c r="B30" s="30">
        <v>3020965681</v>
      </c>
      <c r="C30" s="8">
        <v>44124</v>
      </c>
      <c r="D30" s="3" t="s">
        <v>31</v>
      </c>
      <c r="E30" s="6">
        <v>12.3</v>
      </c>
      <c r="F30" s="8">
        <v>44155</v>
      </c>
      <c r="G30" s="35">
        <v>44144</v>
      </c>
      <c r="H30" s="21">
        <f t="shared" si="1"/>
        <v>-11</v>
      </c>
      <c r="I30" s="21"/>
      <c r="J30" s="21"/>
      <c r="K30" s="21">
        <v>0</v>
      </c>
      <c r="L30" s="36">
        <f t="shared" si="2"/>
        <v>-11</v>
      </c>
      <c r="M30" s="37">
        <f t="shared" si="0"/>
        <v>-135.30000000000001</v>
      </c>
    </row>
    <row r="31" spans="1:13" ht="30" customHeight="1">
      <c r="A31" s="2" t="s">
        <v>68</v>
      </c>
      <c r="B31" s="2">
        <v>26</v>
      </c>
      <c r="C31" s="8">
        <v>44125</v>
      </c>
      <c r="D31" s="3" t="s">
        <v>56</v>
      </c>
      <c r="E31" s="6">
        <v>1219.67</v>
      </c>
      <c r="F31" s="8">
        <v>44155</v>
      </c>
      <c r="G31" s="35">
        <v>44130</v>
      </c>
      <c r="H31" s="21">
        <f t="shared" si="1"/>
        <v>-25</v>
      </c>
      <c r="I31" s="21"/>
      <c r="J31" s="21"/>
      <c r="K31" s="21">
        <v>0</v>
      </c>
      <c r="L31" s="36">
        <f t="shared" si="2"/>
        <v>-25</v>
      </c>
      <c r="M31" s="37">
        <f t="shared" si="0"/>
        <v>-30491.75</v>
      </c>
    </row>
    <row r="32" spans="1:13" ht="30" customHeight="1">
      <c r="A32" s="2" t="s">
        <v>69</v>
      </c>
      <c r="B32" s="32">
        <v>25</v>
      </c>
      <c r="C32" s="8">
        <v>44125</v>
      </c>
      <c r="D32" s="3" t="s">
        <v>56</v>
      </c>
      <c r="E32" s="6">
        <v>1203.28</v>
      </c>
      <c r="F32" s="8">
        <v>44155</v>
      </c>
      <c r="G32" s="35">
        <v>44130</v>
      </c>
      <c r="H32" s="21">
        <f t="shared" si="1"/>
        <v>-25</v>
      </c>
      <c r="I32" s="21"/>
      <c r="J32" s="21"/>
      <c r="K32" s="21">
        <v>0</v>
      </c>
      <c r="L32" s="36">
        <f t="shared" si="2"/>
        <v>-25</v>
      </c>
      <c r="M32" s="37">
        <f t="shared" si="0"/>
        <v>-30082</v>
      </c>
    </row>
    <row r="33" spans="1:13" ht="30" customHeight="1">
      <c r="A33" s="2" t="s">
        <v>70</v>
      </c>
      <c r="B33" s="11">
        <v>24</v>
      </c>
      <c r="C33" s="8">
        <v>44125</v>
      </c>
      <c r="D33" s="3" t="s">
        <v>56</v>
      </c>
      <c r="E33" s="6">
        <v>1203.28</v>
      </c>
      <c r="F33" s="8">
        <v>44155</v>
      </c>
      <c r="G33" s="35">
        <v>44130</v>
      </c>
      <c r="H33" s="21">
        <f t="shared" si="1"/>
        <v>-25</v>
      </c>
      <c r="I33" s="21"/>
      <c r="J33" s="21"/>
      <c r="K33" s="21">
        <v>0</v>
      </c>
      <c r="L33" s="36">
        <f t="shared" si="2"/>
        <v>-25</v>
      </c>
      <c r="M33" s="37">
        <f t="shared" si="0"/>
        <v>-30082</v>
      </c>
    </row>
    <row r="34" spans="1:13" ht="30" customHeight="1">
      <c r="A34" s="2" t="s">
        <v>71</v>
      </c>
      <c r="B34" s="11">
        <v>23</v>
      </c>
      <c r="C34" s="8">
        <v>44125</v>
      </c>
      <c r="D34" s="3" t="s">
        <v>56</v>
      </c>
      <c r="E34" s="6">
        <v>806.56</v>
      </c>
      <c r="F34" s="8">
        <v>44155</v>
      </c>
      <c r="G34" s="35">
        <v>44130</v>
      </c>
      <c r="H34" s="21">
        <f t="shared" si="1"/>
        <v>-25</v>
      </c>
      <c r="I34" s="21"/>
      <c r="J34" s="21"/>
      <c r="K34" s="21">
        <v>0</v>
      </c>
      <c r="L34" s="36">
        <f t="shared" si="2"/>
        <v>-25</v>
      </c>
      <c r="M34" s="37">
        <f t="shared" si="0"/>
        <v>-20164</v>
      </c>
    </row>
    <row r="35" spans="1:13" ht="30" customHeight="1">
      <c r="A35" s="2" t="s">
        <v>72</v>
      </c>
      <c r="B35" s="2" t="s">
        <v>73</v>
      </c>
      <c r="C35" s="8">
        <v>44126</v>
      </c>
      <c r="D35" s="3" t="s">
        <v>74</v>
      </c>
      <c r="E35" s="6">
        <v>3200</v>
      </c>
      <c r="F35" s="8">
        <v>44156</v>
      </c>
      <c r="G35" s="35">
        <v>44130</v>
      </c>
      <c r="H35" s="21">
        <f t="shared" si="1"/>
        <v>-26</v>
      </c>
      <c r="I35" s="21"/>
      <c r="J35" s="21"/>
      <c r="K35" s="21">
        <v>0</v>
      </c>
      <c r="L35" s="36">
        <f t="shared" si="2"/>
        <v>-26</v>
      </c>
      <c r="M35" s="37">
        <f t="shared" si="0"/>
        <v>-83200</v>
      </c>
    </row>
    <row r="36" spans="1:13" ht="30" customHeight="1">
      <c r="A36" s="2" t="s">
        <v>75</v>
      </c>
      <c r="B36" s="2" t="s">
        <v>76</v>
      </c>
      <c r="C36" s="8">
        <v>44126</v>
      </c>
      <c r="D36" s="3" t="s">
        <v>74</v>
      </c>
      <c r="E36" s="6">
        <v>9600</v>
      </c>
      <c r="F36" s="8">
        <v>44156</v>
      </c>
      <c r="G36" s="35">
        <v>44130</v>
      </c>
      <c r="H36" s="21">
        <f t="shared" si="1"/>
        <v>-26</v>
      </c>
      <c r="I36" s="21"/>
      <c r="J36" s="21"/>
      <c r="K36" s="21">
        <v>0</v>
      </c>
      <c r="L36" s="36">
        <f t="shared" si="2"/>
        <v>-26</v>
      </c>
      <c r="M36" s="37">
        <f t="shared" si="0"/>
        <v>-249600</v>
      </c>
    </row>
    <row r="37" spans="1:13" ht="30" customHeight="1">
      <c r="A37" s="2" t="s">
        <v>77</v>
      </c>
      <c r="B37" s="33" t="s">
        <v>78</v>
      </c>
      <c r="C37" s="8">
        <v>44125</v>
      </c>
      <c r="D37" s="3" t="s">
        <v>50</v>
      </c>
      <c r="E37" s="6">
        <v>223</v>
      </c>
      <c r="F37" s="8">
        <v>44157</v>
      </c>
      <c r="G37" s="35">
        <v>44130</v>
      </c>
      <c r="H37" s="21">
        <f t="shared" si="1"/>
        <v>-27</v>
      </c>
      <c r="I37" s="21"/>
      <c r="J37" s="21"/>
      <c r="K37" s="21">
        <v>0</v>
      </c>
      <c r="L37" s="36">
        <f t="shared" si="2"/>
        <v>-27</v>
      </c>
      <c r="M37" s="37">
        <f t="shared" si="0"/>
        <v>-6021</v>
      </c>
    </row>
    <row r="38" spans="1:13" ht="30" customHeight="1">
      <c r="A38" s="2" t="s">
        <v>79</v>
      </c>
      <c r="B38" s="9" t="s">
        <v>80</v>
      </c>
      <c r="C38" s="8">
        <v>44132</v>
      </c>
      <c r="D38" s="3" t="s">
        <v>34</v>
      </c>
      <c r="E38" s="6">
        <v>8000</v>
      </c>
      <c r="F38" s="8">
        <v>44163</v>
      </c>
      <c r="G38" s="35">
        <v>44133</v>
      </c>
      <c r="H38" s="21">
        <f t="shared" si="1"/>
        <v>-30</v>
      </c>
      <c r="I38" s="21"/>
      <c r="J38" s="21"/>
      <c r="K38" s="21">
        <v>0</v>
      </c>
      <c r="L38" s="36">
        <f t="shared" si="2"/>
        <v>-30</v>
      </c>
      <c r="M38" s="37">
        <f t="shared" si="0"/>
        <v>-240000</v>
      </c>
    </row>
    <row r="39" spans="1:13" ht="30" customHeight="1">
      <c r="A39" s="2" t="s">
        <v>82</v>
      </c>
      <c r="B39" s="2" t="s">
        <v>83</v>
      </c>
      <c r="C39" s="8">
        <v>44134</v>
      </c>
      <c r="D39" s="3" t="s">
        <v>84</v>
      </c>
      <c r="E39" s="6">
        <v>900</v>
      </c>
      <c r="F39" s="8">
        <v>44165</v>
      </c>
      <c r="G39" s="35">
        <v>44144</v>
      </c>
      <c r="H39" s="21">
        <f t="shared" si="1"/>
        <v>-21</v>
      </c>
      <c r="I39" s="21"/>
      <c r="J39" s="21"/>
      <c r="K39" s="21">
        <v>0</v>
      </c>
      <c r="L39" s="36">
        <f t="shared" si="2"/>
        <v>-21</v>
      </c>
      <c r="M39" s="37">
        <f t="shared" si="0"/>
        <v>-18900</v>
      </c>
    </row>
    <row r="40" spans="1:13" ht="30" customHeight="1">
      <c r="A40" s="2" t="s">
        <v>85</v>
      </c>
      <c r="B40" s="9" t="s">
        <v>86</v>
      </c>
      <c r="C40" s="8">
        <v>44135</v>
      </c>
      <c r="D40" s="3" t="s">
        <v>87</v>
      </c>
      <c r="E40" s="6">
        <v>14182</v>
      </c>
      <c r="F40" s="8">
        <v>44193</v>
      </c>
      <c r="G40" s="35">
        <v>44144</v>
      </c>
      <c r="H40" s="21">
        <f t="shared" si="1"/>
        <v>-49</v>
      </c>
      <c r="I40" s="21"/>
      <c r="J40" s="21"/>
      <c r="K40" s="21">
        <v>0</v>
      </c>
      <c r="L40" s="36">
        <f t="shared" si="2"/>
        <v>-49</v>
      </c>
      <c r="M40" s="37">
        <f t="shared" si="0"/>
        <v>-694918</v>
      </c>
    </row>
    <row r="41" spans="1:13" ht="30" customHeight="1">
      <c r="A41" s="2" t="s">
        <v>88</v>
      </c>
      <c r="B41" s="2" t="s">
        <v>89</v>
      </c>
      <c r="C41" s="8">
        <v>44135</v>
      </c>
      <c r="D41" s="3" t="s">
        <v>67</v>
      </c>
      <c r="E41" s="6">
        <v>874.66</v>
      </c>
      <c r="F41" s="8">
        <v>44227</v>
      </c>
      <c r="G41" s="35">
        <v>44144</v>
      </c>
      <c r="H41" s="21">
        <f t="shared" si="1"/>
        <v>-83</v>
      </c>
      <c r="I41" s="21"/>
      <c r="J41" s="21"/>
      <c r="K41" s="21">
        <v>0</v>
      </c>
      <c r="L41" s="36">
        <f t="shared" si="2"/>
        <v>-83</v>
      </c>
      <c r="M41" s="37">
        <f t="shared" si="0"/>
        <v>-72596.78</v>
      </c>
    </row>
    <row r="42" spans="1:13" ht="30" customHeight="1">
      <c r="A42" s="8" t="s">
        <v>90</v>
      </c>
      <c r="B42" s="11" t="s">
        <v>91</v>
      </c>
      <c r="C42" s="8">
        <v>44144</v>
      </c>
      <c r="D42" s="3" t="s">
        <v>92</v>
      </c>
      <c r="E42" s="6">
        <v>1125</v>
      </c>
      <c r="F42" s="8">
        <v>44175</v>
      </c>
      <c r="G42" s="35">
        <v>44147</v>
      </c>
      <c r="H42" s="21">
        <f t="shared" si="1"/>
        <v>-28</v>
      </c>
      <c r="I42" s="21"/>
      <c r="J42" s="21"/>
      <c r="K42" s="21">
        <v>0</v>
      </c>
      <c r="L42" s="36">
        <f t="shared" si="2"/>
        <v>-28</v>
      </c>
      <c r="M42" s="37">
        <f t="shared" si="0"/>
        <v>-31500</v>
      </c>
    </row>
    <row r="43" spans="1:13" ht="30" customHeight="1">
      <c r="A43" s="2" t="s">
        <v>93</v>
      </c>
      <c r="B43" s="2" t="s">
        <v>94</v>
      </c>
      <c r="C43" s="8">
        <v>44147</v>
      </c>
      <c r="D43" s="3" t="s">
        <v>95</v>
      </c>
      <c r="E43" s="6">
        <v>250</v>
      </c>
      <c r="F43" s="8">
        <v>44196</v>
      </c>
      <c r="G43" s="19">
        <v>44151</v>
      </c>
      <c r="H43" s="21">
        <f t="shared" si="1"/>
        <v>-45</v>
      </c>
      <c r="I43" s="21"/>
      <c r="J43" s="21"/>
      <c r="K43" s="21">
        <v>0</v>
      </c>
      <c r="L43" s="36">
        <f t="shared" si="2"/>
        <v>-45</v>
      </c>
      <c r="M43" s="37">
        <f t="shared" si="0"/>
        <v>-11250</v>
      </c>
    </row>
    <row r="44" spans="1:13" ht="30" customHeight="1">
      <c r="A44" s="2" t="s">
        <v>96</v>
      </c>
      <c r="B44" s="31" t="s">
        <v>97</v>
      </c>
      <c r="C44" s="8">
        <v>44145</v>
      </c>
      <c r="D44" s="3" t="s">
        <v>50</v>
      </c>
      <c r="E44" s="6">
        <v>480.77</v>
      </c>
      <c r="F44" s="8">
        <v>44179</v>
      </c>
      <c r="G44" s="19">
        <v>44151</v>
      </c>
      <c r="H44" s="21">
        <f t="shared" si="1"/>
        <v>-28</v>
      </c>
      <c r="I44" s="21"/>
      <c r="J44" s="21"/>
      <c r="K44" s="21">
        <v>0</v>
      </c>
      <c r="L44" s="36">
        <f t="shared" si="2"/>
        <v>-28</v>
      </c>
      <c r="M44" s="37">
        <f t="shared" si="0"/>
        <v>-13461.56</v>
      </c>
    </row>
    <row r="45" spans="1:13" ht="30" customHeight="1">
      <c r="A45" s="2" t="s">
        <v>98</v>
      </c>
      <c r="B45" s="31" t="s">
        <v>99</v>
      </c>
      <c r="C45" s="8">
        <v>44146</v>
      </c>
      <c r="D45" s="3" t="s">
        <v>50</v>
      </c>
      <c r="E45" s="6">
        <v>540.6</v>
      </c>
      <c r="F45" s="8">
        <v>44179</v>
      </c>
      <c r="G45" s="19">
        <v>44151</v>
      </c>
      <c r="H45" s="21">
        <f t="shared" si="1"/>
        <v>-28</v>
      </c>
      <c r="I45" s="21"/>
      <c r="J45" s="21"/>
      <c r="K45" s="21">
        <v>0</v>
      </c>
      <c r="L45" s="36">
        <f t="shared" si="2"/>
        <v>-28</v>
      </c>
      <c r="M45" s="37">
        <f t="shared" si="0"/>
        <v>-15136.800000000001</v>
      </c>
    </row>
    <row r="46" spans="1:13" ht="30" customHeight="1">
      <c r="A46" s="2" t="s">
        <v>100</v>
      </c>
      <c r="B46" s="2" t="s">
        <v>101</v>
      </c>
      <c r="C46" s="8">
        <v>44152</v>
      </c>
      <c r="D46" s="3" t="s">
        <v>29</v>
      </c>
      <c r="E46" s="6">
        <v>8507.4</v>
      </c>
      <c r="F46" s="8">
        <v>44183</v>
      </c>
      <c r="G46" s="35">
        <v>44155</v>
      </c>
      <c r="H46" s="21">
        <f t="shared" si="1"/>
        <v>-28</v>
      </c>
      <c r="I46" s="21"/>
      <c r="J46" s="21"/>
      <c r="K46" s="21">
        <v>0</v>
      </c>
      <c r="L46" s="36">
        <f t="shared" si="2"/>
        <v>-28</v>
      </c>
      <c r="M46" s="37">
        <f t="shared" si="0"/>
        <v>-238207.19999999998</v>
      </c>
    </row>
    <row r="47" spans="1:13" ht="30" customHeight="1">
      <c r="A47" s="8" t="s">
        <v>102</v>
      </c>
      <c r="B47" s="2" t="s">
        <v>103</v>
      </c>
      <c r="C47" s="8">
        <v>44153</v>
      </c>
      <c r="D47" s="3" t="s">
        <v>104</v>
      </c>
      <c r="E47" s="6">
        <v>904.26</v>
      </c>
      <c r="F47" s="8">
        <v>44227</v>
      </c>
      <c r="G47" s="35">
        <v>44155</v>
      </c>
      <c r="H47" s="21">
        <f t="shared" si="1"/>
        <v>-72</v>
      </c>
      <c r="I47" s="21"/>
      <c r="J47" s="21"/>
      <c r="K47" s="21">
        <v>0</v>
      </c>
      <c r="L47" s="36">
        <f t="shared" si="2"/>
        <v>-72</v>
      </c>
      <c r="M47" s="37">
        <f t="shared" si="0"/>
        <v>-65106.720000000001</v>
      </c>
    </row>
    <row r="48" spans="1:13" ht="30" customHeight="1">
      <c r="A48" s="2" t="s">
        <v>105</v>
      </c>
      <c r="B48" s="34" t="s">
        <v>106</v>
      </c>
      <c r="C48" s="8">
        <v>44152</v>
      </c>
      <c r="D48" s="3" t="s">
        <v>50</v>
      </c>
      <c r="E48" s="6">
        <v>552</v>
      </c>
      <c r="F48" s="8">
        <v>44185</v>
      </c>
      <c r="G48" s="19">
        <v>44159</v>
      </c>
      <c r="H48" s="21">
        <f t="shared" si="1"/>
        <v>-26</v>
      </c>
      <c r="I48" s="21"/>
      <c r="J48" s="21"/>
      <c r="K48" s="21">
        <v>0</v>
      </c>
      <c r="L48" s="36">
        <f t="shared" si="2"/>
        <v>-26</v>
      </c>
      <c r="M48" s="37">
        <f t="shared" si="0"/>
        <v>-14352</v>
      </c>
    </row>
    <row r="49" spans="1:13" ht="30" customHeight="1">
      <c r="A49" s="2" t="s">
        <v>107</v>
      </c>
      <c r="B49" s="11" t="s">
        <v>108</v>
      </c>
      <c r="C49" s="8">
        <v>44156</v>
      </c>
      <c r="D49" s="3" t="s">
        <v>34</v>
      </c>
      <c r="E49" s="6">
        <v>10000</v>
      </c>
      <c r="F49" s="8">
        <v>44188</v>
      </c>
      <c r="G49" s="19">
        <v>44159</v>
      </c>
      <c r="H49" s="21">
        <f t="shared" si="1"/>
        <v>-29</v>
      </c>
      <c r="I49" s="21"/>
      <c r="J49" s="21"/>
      <c r="K49" s="21">
        <v>0</v>
      </c>
      <c r="L49" s="36">
        <f t="shared" si="2"/>
        <v>-29</v>
      </c>
      <c r="M49" s="37">
        <f t="shared" si="0"/>
        <v>-290000</v>
      </c>
    </row>
    <row r="50" spans="1:13" ht="30" customHeight="1">
      <c r="A50" s="2" t="s">
        <v>109</v>
      </c>
      <c r="B50" s="2" t="s">
        <v>110</v>
      </c>
      <c r="C50" s="8">
        <v>44168</v>
      </c>
      <c r="D50" s="3" t="s">
        <v>111</v>
      </c>
      <c r="E50" s="6">
        <v>471.92</v>
      </c>
      <c r="F50" s="8">
        <v>44207</v>
      </c>
      <c r="G50" s="19">
        <v>44182</v>
      </c>
      <c r="H50" s="21">
        <f t="shared" si="1"/>
        <v>-25</v>
      </c>
      <c r="I50" s="21"/>
      <c r="J50" s="21"/>
      <c r="K50" s="21">
        <v>0</v>
      </c>
      <c r="L50" s="36">
        <f t="shared" si="2"/>
        <v>-25</v>
      </c>
      <c r="M50" s="37">
        <f t="shared" si="0"/>
        <v>-11798</v>
      </c>
    </row>
    <row r="51" spans="1:13" ht="30" customHeight="1">
      <c r="A51" s="38" t="s">
        <v>112</v>
      </c>
      <c r="B51" s="2" t="s">
        <v>113</v>
      </c>
      <c r="C51" s="8">
        <v>44168</v>
      </c>
      <c r="D51" s="3" t="s">
        <v>111</v>
      </c>
      <c r="E51" s="6">
        <v>333.94</v>
      </c>
      <c r="F51" s="8">
        <v>44207</v>
      </c>
      <c r="G51" s="19">
        <v>44182</v>
      </c>
      <c r="H51" s="21">
        <f t="shared" si="1"/>
        <v>-25</v>
      </c>
      <c r="I51" s="21"/>
      <c r="J51" s="21"/>
      <c r="K51" s="21">
        <v>0</v>
      </c>
      <c r="L51" s="36">
        <f t="shared" si="2"/>
        <v>-25</v>
      </c>
      <c r="M51" s="37">
        <f t="shared" si="0"/>
        <v>-8348.5</v>
      </c>
    </row>
    <row r="52" spans="1:13" ht="30" customHeight="1">
      <c r="A52" s="39" t="s">
        <v>114</v>
      </c>
      <c r="B52" s="2" t="s">
        <v>115</v>
      </c>
      <c r="C52" s="8">
        <v>44174</v>
      </c>
      <c r="D52" s="3" t="s">
        <v>111</v>
      </c>
      <c r="E52" s="6">
        <v>595.37</v>
      </c>
      <c r="F52" s="8">
        <v>44207</v>
      </c>
      <c r="G52" s="19">
        <v>44182</v>
      </c>
      <c r="H52" s="21">
        <f t="shared" si="1"/>
        <v>-25</v>
      </c>
      <c r="I52" s="21"/>
      <c r="J52" s="21"/>
      <c r="K52" s="21">
        <v>0</v>
      </c>
      <c r="L52" s="36">
        <f t="shared" si="2"/>
        <v>-25</v>
      </c>
      <c r="M52" s="37">
        <f t="shared" si="0"/>
        <v>-14884.25</v>
      </c>
    </row>
    <row r="53" spans="1:13" ht="30" customHeight="1">
      <c r="A53" s="2" t="s">
        <v>116</v>
      </c>
      <c r="B53" s="30">
        <v>1020370132</v>
      </c>
      <c r="C53" s="8">
        <v>44179</v>
      </c>
      <c r="D53" s="3" t="s">
        <v>31</v>
      </c>
      <c r="E53" s="6">
        <v>7.42</v>
      </c>
      <c r="F53" s="8">
        <v>44209</v>
      </c>
      <c r="G53" s="19">
        <v>44182</v>
      </c>
      <c r="H53" s="21">
        <f t="shared" si="1"/>
        <v>-27</v>
      </c>
      <c r="I53" s="21"/>
      <c r="J53" s="21"/>
      <c r="K53" s="21">
        <v>0</v>
      </c>
      <c r="L53" s="36">
        <f t="shared" si="2"/>
        <v>-27</v>
      </c>
      <c r="M53" s="37">
        <f t="shared" si="0"/>
        <v>-200.34</v>
      </c>
    </row>
    <row r="54" spans="1:13" ht="30" customHeight="1">
      <c r="A54" s="2" t="s">
        <v>117</v>
      </c>
      <c r="B54" s="13">
        <v>20300693</v>
      </c>
      <c r="C54" s="8">
        <v>44182</v>
      </c>
      <c r="D54" s="3" t="s">
        <v>118</v>
      </c>
      <c r="E54" s="6">
        <v>460</v>
      </c>
      <c r="F54" s="8">
        <v>44212</v>
      </c>
      <c r="G54" s="19">
        <v>44186</v>
      </c>
      <c r="H54" s="21">
        <f t="shared" si="1"/>
        <v>-26</v>
      </c>
      <c r="I54" s="21"/>
      <c r="J54" s="21"/>
      <c r="K54" s="21">
        <v>0</v>
      </c>
      <c r="L54" s="36">
        <f t="shared" si="2"/>
        <v>-26</v>
      </c>
      <c r="M54" s="37">
        <f t="shared" si="0"/>
        <v>-11960</v>
      </c>
    </row>
    <row r="55" spans="1:13" ht="30" customHeight="1">
      <c r="A55" s="2" t="s">
        <v>119</v>
      </c>
      <c r="B55" s="13">
        <v>20300682</v>
      </c>
      <c r="C55" s="8">
        <v>44183</v>
      </c>
      <c r="D55" s="3" t="s">
        <v>118</v>
      </c>
      <c r="E55" s="6">
        <v>920</v>
      </c>
      <c r="F55" s="8">
        <v>44213</v>
      </c>
      <c r="G55" s="19">
        <v>44186</v>
      </c>
      <c r="H55" s="21">
        <f t="shared" si="1"/>
        <v>-27</v>
      </c>
      <c r="I55" s="21"/>
      <c r="J55" s="21"/>
      <c r="K55" s="21">
        <v>0</v>
      </c>
      <c r="L55" s="36">
        <f t="shared" si="2"/>
        <v>-27</v>
      </c>
      <c r="M55" s="37">
        <f t="shared" si="0"/>
        <v>-24840</v>
      </c>
    </row>
    <row r="56" spans="1:13" ht="30" customHeight="1">
      <c r="A56" s="2" t="s">
        <v>120</v>
      </c>
      <c r="B56" s="30">
        <v>20300740</v>
      </c>
      <c r="C56" s="8">
        <v>44183</v>
      </c>
      <c r="D56" s="3" t="s">
        <v>118</v>
      </c>
      <c r="E56" s="6">
        <v>5520</v>
      </c>
      <c r="F56" s="8">
        <v>44216</v>
      </c>
      <c r="G56" s="19">
        <v>44186</v>
      </c>
      <c r="H56" s="21">
        <f t="shared" si="1"/>
        <v>-30</v>
      </c>
      <c r="I56" s="21"/>
      <c r="J56" s="21"/>
      <c r="K56" s="21">
        <v>0</v>
      </c>
      <c r="L56" s="36">
        <f t="shared" si="2"/>
        <v>-30</v>
      </c>
      <c r="M56" s="37">
        <f t="shared" si="0"/>
        <v>-165600</v>
      </c>
    </row>
    <row r="58" spans="1:13">
      <c r="D58" s="16" t="s">
        <v>5</v>
      </c>
      <c r="E58" s="17">
        <f>SUM(E7:E56)</f>
        <v>88419.799999999974</v>
      </c>
      <c r="M58" s="18">
        <f>SUM(M7:M56)</f>
        <v>-2955034.0900000003</v>
      </c>
    </row>
    <row r="60" spans="1:13" ht="15.75" thickBot="1"/>
    <row r="61" spans="1:13" ht="15.75" thickBot="1">
      <c r="A61" s="40" t="s">
        <v>6</v>
      </c>
      <c r="B61" s="40"/>
      <c r="C61" s="40"/>
      <c r="D61" s="41"/>
      <c r="E61" s="27" t="s">
        <v>19</v>
      </c>
      <c r="F61" s="28">
        <f>SUM(M58/E58)</f>
        <v>-33.420501855919163</v>
      </c>
    </row>
  </sheetData>
  <mergeCells count="5">
    <mergeCell ref="A61:D61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2015-04-01T13:36:55Z</cp:lastPrinted>
  <dcterms:created xsi:type="dcterms:W3CDTF">2014-06-06T09:04:24Z</dcterms:created>
  <dcterms:modified xsi:type="dcterms:W3CDTF">2020-12-31T10:38:51Z</dcterms:modified>
</cp:coreProperties>
</file>